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230" activeTab="0"/>
  </bookViews>
  <sheets>
    <sheet name="feb 2021" sheetId="1" r:id="rId1"/>
  </sheets>
  <definedNames/>
  <calcPr fullCalcOnLoad="1"/>
</workbook>
</file>

<file path=xl/sharedStrings.xml><?xml version="1.0" encoding="utf-8"?>
<sst xmlns="http://schemas.openxmlformats.org/spreadsheetml/2006/main" count="140" uniqueCount="88">
  <si>
    <t>CASA DE ASIGURARI DE SANATATE MEHEDINTI</t>
  </si>
  <si>
    <t>NR. CRT</t>
  </si>
  <si>
    <t>DENUMIRE CABINET/FURNIZOR</t>
  </si>
  <si>
    <t>NR. CON-TRACT</t>
  </si>
  <si>
    <t>MEDIC</t>
  </si>
  <si>
    <t>LOCALI-TATE</t>
  </si>
  <si>
    <t>% GRAD PROF</t>
  </si>
  <si>
    <t>GRAD PROFESIONAL</t>
  </si>
  <si>
    <t>NR. ORE CONTRACTATE/SAPT</t>
  </si>
  <si>
    <t>% DIN NORMA</t>
  </si>
  <si>
    <t>NR.ORE DE REFERINTA DUPA GRAD PROFES</t>
  </si>
  <si>
    <t>SPOR DE ZONA</t>
  </si>
  <si>
    <t>7=6/15ORE</t>
  </si>
  <si>
    <t>8=7*4/100+7*4/100*8/100</t>
  </si>
  <si>
    <t>DROBETA TR.SEVERIN</t>
  </si>
  <si>
    <t>M</t>
  </si>
  <si>
    <t>MEDICADENT</t>
  </si>
  <si>
    <t>BOSTINA ION</t>
  </si>
  <si>
    <t>BAIA DE ARAMA</t>
  </si>
  <si>
    <t>MS</t>
  </si>
  <si>
    <t>TRADENT</t>
  </si>
  <si>
    <t>CITU GHEORGHE</t>
  </si>
  <si>
    <t>MINIMED</t>
  </si>
  <si>
    <t>CRACIUN LUMINITA</t>
  </si>
  <si>
    <t>MP</t>
  </si>
  <si>
    <t>CITU MARIUS</t>
  </si>
  <si>
    <t>DENTA MOND</t>
  </si>
  <si>
    <t>ENACHE MARIANA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</si>
  <si>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</si>
  <si>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</si>
  <si>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</si>
  <si>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</si>
  <si>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</si>
  <si>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</si>
  <si>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</si>
  <si>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OANCEA VASILE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</si>
  <si>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</si>
  <si>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</si>
  <si>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</si>
  <si>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</si>
  <si>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</si>
  <si>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</si>
  <si>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</si>
  <si>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</si>
  <si>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</si>
  <si>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</si>
  <si>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</si>
  <si>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CMI PARASCHIVA SUTRU MADALINA</t>
  </si>
  <si>
    <t>SUTRU MADALINA</t>
  </si>
  <si>
    <t>CMI HEXODENT</t>
  </si>
  <si>
    <t>BLAGOI CRISTINA</t>
  </si>
  <si>
    <t>CMI ISTODOR CRISTIAN</t>
  </si>
  <si>
    <t>ISTODOR CRISTIAN</t>
  </si>
  <si>
    <t>TOTAL</t>
  </si>
  <si>
    <t>TOTAL MEDICI</t>
  </si>
  <si>
    <t>MEDIC SPECIALIST</t>
  </si>
  <si>
    <t>MEDIC PRIMAR</t>
  </si>
  <si>
    <t>MEDIC RURAL</t>
  </si>
  <si>
    <t>50% SPOR</t>
  </si>
  <si>
    <t>MEDIC SP RURAL</t>
  </si>
  <si>
    <t>CMI PANESCU ALEX</t>
  </si>
  <si>
    <t>DROBETA</t>
  </si>
  <si>
    <t>MALOVAT</t>
  </si>
  <si>
    <t>11=10</t>
  </si>
  <si>
    <t>CMI DRAGHIEA</t>
  </si>
  <si>
    <t>CMI FRUNTELATA</t>
  </si>
  <si>
    <t>CMI LUNGOCI</t>
  </si>
  <si>
    <t>DR DRAGHIEA</t>
  </si>
  <si>
    <t>DR.FRUNTELATA</t>
  </si>
  <si>
    <t>DR.LUNGOCI</t>
  </si>
  <si>
    <t>GOGOSU</t>
  </si>
  <si>
    <t>CMI ANASAN</t>
  </si>
  <si>
    <t>CMI PATRASCU</t>
  </si>
  <si>
    <t>DR.PATRASCU</t>
  </si>
  <si>
    <t>CMI CIOCLOV RALUCA</t>
  </si>
  <si>
    <t>CMI CIOCLOV ADRIAN</t>
  </si>
  <si>
    <t>DR.CIOCLOV ADRIAN</t>
  </si>
  <si>
    <t>DR.CIOCLOV RALUCA</t>
  </si>
  <si>
    <t>ORSOVA</t>
  </si>
  <si>
    <t>10=1686,27*J10</t>
  </si>
  <si>
    <t>7 din care 1 in rural</t>
  </si>
  <si>
    <t>19 din care 4 in rural</t>
  </si>
  <si>
    <t>CREDIT DE ANGAJAMENT CF. FILA P 11359 /30.12.2020</t>
  </si>
  <si>
    <t>valoare ian  2021</t>
  </si>
  <si>
    <t>DR.NEGREA CARMEN</t>
  </si>
  <si>
    <t>SITUAȚIA  VALORILOR DE CONTRACT FEBRUARIE 2021</t>
  </si>
  <si>
    <t>FEBRUARIE 2021</t>
  </si>
  <si>
    <t>valoare sp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</si>
</sst>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;\(0.00\)"/>
    <numFmt numFmtId="173" formatCode="0.00;[Red]0.00"/>
    <numFmt numFmtId="174" formatCode="0_);\(0\)"/>
    <numFmt numFmtId="175" formatCode="#,##0.00;[Red]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sz val="12"/>
      <name val="Arial"/>
      <family val="0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2" fontId="35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30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/>
    </xf>
    <xf numFmtId="39" fontId="25" fillId="0" borderId="22" xfId="0" applyNumberFormat="1" applyFont="1" applyFill="1" applyBorder="1" applyAlignment="1">
      <alignment horizontal="center"/>
    </xf>
    <xf numFmtId="39" fontId="25" fillId="0" borderId="22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172" fontId="35" fillId="0" borderId="23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wrapText="1"/>
    </xf>
    <xf numFmtId="4" fontId="0" fillId="0" borderId="26" xfId="0" applyNumberFormat="1" applyBorder="1" applyAlignment="1">
      <alignment/>
    </xf>
    <xf numFmtId="0" fontId="26" fillId="0" borderId="0" xfId="0" applyFont="1" applyAlignment="1">
      <alignment/>
    </xf>
    <xf numFmtId="4" fontId="27" fillId="0" borderId="25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4" fontId="28" fillId="0" borderId="29" xfId="0" applyNumberFormat="1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4" fontId="28" fillId="0" borderId="30" xfId="0" applyNumberFormat="1" applyFont="1" applyFill="1" applyBorder="1" applyAlignment="1">
      <alignment/>
    </xf>
    <xf numFmtId="4" fontId="27" fillId="0" borderId="25" xfId="0" applyNumberFormat="1" applyFont="1" applyBorder="1" applyAlignment="1">
      <alignment horizontal="right"/>
    </xf>
    <xf numFmtId="0" fontId="23" fillId="0" borderId="10" xfId="0" applyFont="1" applyFill="1" applyBorder="1" applyAlignment="1">
      <alignment/>
    </xf>
    <xf numFmtId="4" fontId="31" fillId="0" borderId="31" xfId="0" applyNumberFormat="1" applyFont="1" applyFill="1" applyBorder="1" applyAlignment="1">
      <alignment/>
    </xf>
    <xf numFmtId="0" fontId="31" fillId="4" borderId="10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4" fontId="31" fillId="11" borderId="10" xfId="0" applyNumberFormat="1" applyFont="1" applyFill="1" applyBorder="1" applyAlignment="1">
      <alignment/>
    </xf>
    <xf numFmtId="4" fontId="31" fillId="11" borderId="10" xfId="0" applyNumberFormat="1" applyFont="1" applyFill="1" applyBorder="1" applyAlignment="1">
      <alignment/>
    </xf>
    <xf numFmtId="4" fontId="31" fillId="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25">
      <selection activeCell="N42" sqref="N42"/>
    </sheetView>
  </sheetViews>
  <sheetFormatPr defaultColWidth="9.140625" defaultRowHeight="12.75"/>
  <cols>
    <col min="1" max="1" width="5.140625" style="1" customWidth="1"/>
    <col min="2" max="2" width="23.140625" style="7" customWidth="1"/>
    <col min="3" max="3" width="0.5625" style="7" hidden="1" customWidth="1"/>
    <col min="4" max="4" width="19.00390625" style="7" customWidth="1"/>
    <col min="5" max="5" width="8.421875" style="7" customWidth="1"/>
    <col min="6" max="6" width="7.28125" style="7" customWidth="1"/>
    <col min="7" max="7" width="5.7109375" style="7" customWidth="1"/>
    <col min="8" max="9" width="5.28125" style="7" customWidth="1"/>
    <col min="10" max="10" width="7.28125" style="7" customWidth="1"/>
    <col min="11" max="11" width="5.28125" style="7" customWidth="1"/>
    <col min="12" max="12" width="0.2890625" style="45" hidden="1" customWidth="1"/>
    <col min="13" max="13" width="15.28125" style="0" customWidth="1"/>
  </cols>
  <sheetData>
    <row r="1" spans="2:13" ht="29.25" customHeight="1">
      <c r="B1" s="2" t="s">
        <v>0</v>
      </c>
      <c r="C1" s="2"/>
      <c r="D1" s="3"/>
      <c r="E1" s="4"/>
      <c r="F1" s="5"/>
      <c r="G1" s="5"/>
      <c r="H1" s="5"/>
      <c r="I1" s="5"/>
      <c r="J1" s="6"/>
      <c r="M1" s="6"/>
    </row>
    <row r="2" spans="2:15" ht="15.75">
      <c r="B2" s="2"/>
      <c r="C2" s="2"/>
      <c r="D2" s="3"/>
      <c r="E2" s="4"/>
      <c r="F2" s="5"/>
      <c r="G2" s="5"/>
      <c r="H2" s="5"/>
      <c r="I2" s="5"/>
      <c r="J2" s="6"/>
      <c r="M2" s="87"/>
      <c r="N2" s="72"/>
      <c r="O2" s="72"/>
    </row>
    <row r="3" spans="2:13" ht="15.75">
      <c r="B3" s="2"/>
      <c r="C3" s="2"/>
      <c r="D3" s="3"/>
      <c r="E3" s="4"/>
      <c r="F3" s="5"/>
      <c r="G3" s="5"/>
      <c r="H3" s="5"/>
      <c r="I3" s="5"/>
      <c r="J3" s="6"/>
      <c r="M3" s="9"/>
    </row>
    <row r="4" spans="2:10" ht="15.75">
      <c r="B4" s="2"/>
      <c r="C4" s="2"/>
      <c r="D4" s="3"/>
      <c r="E4" s="10" t="s">
        <v>85</v>
      </c>
      <c r="F4" s="5"/>
      <c r="G4" s="5"/>
      <c r="H4" s="5"/>
      <c r="I4" s="5"/>
      <c r="J4" s="6"/>
    </row>
    <row r="5" spans="1:10" ht="15.75">
      <c r="A5" s="2" t="s">
        <v>82</v>
      </c>
      <c r="C5" s="2"/>
      <c r="D5" s="3"/>
      <c r="E5" s="6"/>
      <c r="F5" s="2">
        <v>43000</v>
      </c>
      <c r="G5" s="5"/>
      <c r="H5" s="5"/>
      <c r="I5" s="5"/>
      <c r="J5" s="6"/>
    </row>
    <row r="6" spans="2:12" ht="16.5" thickBot="1">
      <c r="B6" s="2"/>
      <c r="C6" s="2"/>
      <c r="D6" s="3"/>
      <c r="E6" s="6"/>
      <c r="F6" s="5"/>
      <c r="G6" s="11"/>
      <c r="H6" s="5"/>
      <c r="I6" s="5"/>
      <c r="J6" s="5"/>
      <c r="K6" s="5"/>
      <c r="L6" s="46"/>
    </row>
    <row r="7" spans="1:13" ht="220.5">
      <c r="A7" s="48" t="s">
        <v>1</v>
      </c>
      <c r="B7" s="49" t="s">
        <v>2</v>
      </c>
      <c r="C7" s="50" t="s">
        <v>3</v>
      </c>
      <c r="D7" s="51" t="s">
        <v>4</v>
      </c>
      <c r="E7" s="52" t="s">
        <v>5</v>
      </c>
      <c r="F7" s="51" t="s">
        <v>6</v>
      </c>
      <c r="G7" s="51" t="s">
        <v>7</v>
      </c>
      <c r="H7" s="51" t="s">
        <v>8</v>
      </c>
      <c r="I7" s="51" t="s">
        <v>9</v>
      </c>
      <c r="J7" s="51" t="s">
        <v>10</v>
      </c>
      <c r="K7" s="51" t="s">
        <v>11</v>
      </c>
      <c r="L7" s="63" t="s">
        <v>83</v>
      </c>
      <c r="M7" s="69" t="s">
        <v>86</v>
      </c>
    </row>
    <row r="8" spans="1:13" s="16" customFormat="1" ht="51">
      <c r="A8" s="53"/>
      <c r="B8" s="13">
        <v>1</v>
      </c>
      <c r="C8" s="13"/>
      <c r="D8" s="13">
        <v>2</v>
      </c>
      <c r="E8" s="13">
        <v>3</v>
      </c>
      <c r="F8" s="13">
        <v>4</v>
      </c>
      <c r="G8" s="14">
        <v>5</v>
      </c>
      <c r="H8" s="14">
        <v>6</v>
      </c>
      <c r="I8" s="12" t="s">
        <v>12</v>
      </c>
      <c r="J8" s="15" t="s">
        <v>13</v>
      </c>
      <c r="K8" s="14">
        <v>9</v>
      </c>
      <c r="L8" s="64" t="s">
        <v>79</v>
      </c>
      <c r="M8" s="70" t="s">
        <v>63</v>
      </c>
    </row>
    <row r="9" spans="1:13" ht="15.75">
      <c r="A9" s="54">
        <v>1</v>
      </c>
      <c r="B9" s="22" t="s">
        <v>16</v>
      </c>
      <c r="C9" s="22">
        <v>37</v>
      </c>
      <c r="D9" s="18" t="s">
        <v>17</v>
      </c>
      <c r="E9" s="19" t="s">
        <v>18</v>
      </c>
      <c r="F9" s="20">
        <v>100</v>
      </c>
      <c r="G9" s="86" t="s">
        <v>19</v>
      </c>
      <c r="H9" s="20">
        <v>15</v>
      </c>
      <c r="I9" s="21">
        <v>1</v>
      </c>
      <c r="J9" s="90">
        <v>1</v>
      </c>
      <c r="K9" s="20"/>
      <c r="L9" s="65">
        <f>J9*D37</f>
        <v>1686.274509803921</v>
      </c>
      <c r="M9" s="83">
        <f>L9</f>
        <v>1686.274509803921</v>
      </c>
    </row>
    <row r="10" spans="1:13" ht="15.75">
      <c r="A10" s="54">
        <v>2</v>
      </c>
      <c r="B10" s="22" t="s">
        <v>20</v>
      </c>
      <c r="C10" s="22">
        <v>42</v>
      </c>
      <c r="D10" s="18" t="s">
        <v>21</v>
      </c>
      <c r="E10" s="19" t="s">
        <v>14</v>
      </c>
      <c r="F10" s="20">
        <v>100</v>
      </c>
      <c r="G10" s="86" t="s">
        <v>19</v>
      </c>
      <c r="H10" s="20">
        <v>15</v>
      </c>
      <c r="I10" s="21">
        <v>1</v>
      </c>
      <c r="J10" s="90">
        <v>1</v>
      </c>
      <c r="K10" s="20"/>
      <c r="L10" s="65">
        <f>D37*J10</f>
        <v>1686.274509803921</v>
      </c>
      <c r="M10" s="83">
        <f aca="true" t="shared" si="0" ref="M10:M35">L10</f>
        <v>1686.274509803921</v>
      </c>
    </row>
    <row r="11" spans="1:13" ht="15.75">
      <c r="A11" s="54">
        <v>3</v>
      </c>
      <c r="B11" s="22" t="s">
        <v>22</v>
      </c>
      <c r="C11" s="22">
        <v>38</v>
      </c>
      <c r="D11" s="18" t="s">
        <v>23</v>
      </c>
      <c r="E11" s="19" t="s">
        <v>14</v>
      </c>
      <c r="F11" s="20">
        <v>120</v>
      </c>
      <c r="G11" s="20" t="s">
        <v>24</v>
      </c>
      <c r="H11" s="20">
        <v>15</v>
      </c>
      <c r="I11" s="21">
        <v>1</v>
      </c>
      <c r="J11" s="89">
        <v>1.2</v>
      </c>
      <c r="K11" s="20"/>
      <c r="L11" s="65">
        <f>J11*D37</f>
        <v>2023.5294117647052</v>
      </c>
      <c r="M11" s="83">
        <f t="shared" si="0"/>
        <v>2023.5294117647052</v>
      </c>
    </row>
    <row r="12" spans="1:13" s="8" customFormat="1" ht="14.25" customHeight="1">
      <c r="A12" s="54">
        <v>4</v>
      </c>
      <c r="B12" s="17" t="s">
        <v>25</v>
      </c>
      <c r="C12" s="17">
        <v>20</v>
      </c>
      <c r="D12" s="18" t="s">
        <v>25</v>
      </c>
      <c r="E12" s="84" t="s">
        <v>61</v>
      </c>
      <c r="F12" s="20">
        <v>80</v>
      </c>
      <c r="G12" s="20" t="s">
        <v>15</v>
      </c>
      <c r="H12" s="20">
        <v>15</v>
      </c>
      <c r="I12" s="21">
        <v>1</v>
      </c>
      <c r="J12" s="85">
        <v>0.8</v>
      </c>
      <c r="K12" s="20"/>
      <c r="L12" s="65">
        <f>D37*J12</f>
        <v>1349.019607843137</v>
      </c>
      <c r="M12" s="83">
        <f t="shared" si="0"/>
        <v>1349.019607843137</v>
      </c>
    </row>
    <row r="13" spans="1:13" ht="15.75">
      <c r="A13" s="54">
        <v>5</v>
      </c>
      <c r="B13" s="17" t="s">
        <v>26</v>
      </c>
      <c r="C13" s="17"/>
      <c r="D13" s="18" t="s">
        <v>27</v>
      </c>
      <c r="E13" s="19" t="s">
        <v>61</v>
      </c>
      <c r="F13" s="20">
        <v>80</v>
      </c>
      <c r="G13" s="20" t="s">
        <v>15</v>
      </c>
      <c r="H13" s="20">
        <v>15</v>
      </c>
      <c r="I13" s="21">
        <v>1</v>
      </c>
      <c r="J13" s="21">
        <v>0.8</v>
      </c>
      <c r="K13" s="20"/>
      <c r="L13" s="65">
        <f>J13*D37</f>
        <v>1349.019607843137</v>
      </c>
      <c r="M13" s="83">
        <f t="shared" si="0"/>
        <v>1349.019607843137</v>
      </c>
    </row>
    <row r="14" spans="1:13" ht="25.5" customHeight="1">
      <c r="A14" s="54">
        <v>6</v>
      </c>
      <c r="B14" s="23" t="s">
        <v>28</v>
      </c>
      <c r="C14" s="23">
        <v>26</v>
      </c>
      <c r="D14" s="12" t="s">
        <v>28</v>
      </c>
      <c r="E14" s="19" t="s">
        <v>14</v>
      </c>
      <c r="F14" s="20">
        <v>80</v>
      </c>
      <c r="G14" s="20" t="s">
        <v>15</v>
      </c>
      <c r="H14" s="20">
        <v>15</v>
      </c>
      <c r="I14" s="21">
        <v>1</v>
      </c>
      <c r="J14" s="21">
        <v>0.8</v>
      </c>
      <c r="K14" s="20"/>
      <c r="L14" s="65">
        <f>D37*J14</f>
        <v>1349.019607843137</v>
      </c>
      <c r="M14" s="83">
        <f t="shared" si="0"/>
        <v>1349.019607843137</v>
      </c>
    </row>
    <row r="15" spans="1:13" ht="15.75">
      <c r="A15" s="54">
        <v>7</v>
      </c>
      <c r="B15" s="22" t="s">
        <v>29</v>
      </c>
      <c r="C15" s="22">
        <v>39</v>
      </c>
      <c r="D15" s="18" t="s">
        <v>30</v>
      </c>
      <c r="E15" s="19" t="s">
        <v>31</v>
      </c>
      <c r="F15" s="20">
        <v>80</v>
      </c>
      <c r="G15" s="60" t="s">
        <v>15</v>
      </c>
      <c r="H15" s="60">
        <v>15</v>
      </c>
      <c r="I15" s="89">
        <v>1</v>
      </c>
      <c r="J15" s="89">
        <v>1.2</v>
      </c>
      <c r="K15" s="20">
        <v>50</v>
      </c>
      <c r="L15" s="65">
        <f>J15*D37</f>
        <v>2023.5294117647052</v>
      </c>
      <c r="M15" s="83">
        <f t="shared" si="0"/>
        <v>2023.5294117647052</v>
      </c>
    </row>
    <row r="16" spans="1:13" ht="15.75">
      <c r="A16" s="54">
        <v>8</v>
      </c>
      <c r="B16" s="17" t="s">
        <v>32</v>
      </c>
      <c r="C16" s="17">
        <v>25</v>
      </c>
      <c r="D16" s="18" t="s">
        <v>32</v>
      </c>
      <c r="E16" s="19" t="s">
        <v>33</v>
      </c>
      <c r="F16" s="20">
        <v>100</v>
      </c>
      <c r="G16" s="86" t="s">
        <v>19</v>
      </c>
      <c r="H16" s="20">
        <v>15</v>
      </c>
      <c r="I16" s="21">
        <v>1</v>
      </c>
      <c r="J16" s="21">
        <v>1.5</v>
      </c>
      <c r="K16" s="20">
        <v>50</v>
      </c>
      <c r="L16" s="65">
        <f>J16*D37</f>
        <v>2529.4117647058815</v>
      </c>
      <c r="M16" s="83">
        <f t="shared" si="0"/>
        <v>2529.4117647058815</v>
      </c>
    </row>
    <row r="17" spans="1:13" ht="15.75">
      <c r="A17" s="54">
        <v>9</v>
      </c>
      <c r="B17" s="17" t="s">
        <v>34</v>
      </c>
      <c r="C17" s="17">
        <v>28</v>
      </c>
      <c r="D17" s="18" t="s">
        <v>34</v>
      </c>
      <c r="E17" s="19" t="s">
        <v>14</v>
      </c>
      <c r="F17" s="20">
        <v>100</v>
      </c>
      <c r="G17" s="86" t="s">
        <v>19</v>
      </c>
      <c r="H17" s="20">
        <v>15</v>
      </c>
      <c r="I17" s="21">
        <v>1</v>
      </c>
      <c r="J17" s="90">
        <v>1</v>
      </c>
      <c r="K17" s="20"/>
      <c r="L17" s="65">
        <f>J17*D37</f>
        <v>1686.274509803921</v>
      </c>
      <c r="M17" s="83">
        <f t="shared" si="0"/>
        <v>1686.274509803921</v>
      </c>
    </row>
    <row r="18" spans="1:13" ht="15.75">
      <c r="A18" s="54">
        <v>10</v>
      </c>
      <c r="B18" s="17" t="s">
        <v>35</v>
      </c>
      <c r="C18" s="17">
        <v>31</v>
      </c>
      <c r="D18" s="18" t="s">
        <v>35</v>
      </c>
      <c r="E18" s="19" t="s">
        <v>14</v>
      </c>
      <c r="F18" s="20">
        <v>100</v>
      </c>
      <c r="G18" s="86" t="s">
        <v>19</v>
      </c>
      <c r="H18" s="20">
        <v>15</v>
      </c>
      <c r="I18" s="21">
        <v>1</v>
      </c>
      <c r="J18" s="90">
        <v>1</v>
      </c>
      <c r="K18" s="20"/>
      <c r="L18" s="65">
        <f>J18*D37</f>
        <v>1686.274509803921</v>
      </c>
      <c r="M18" s="83">
        <f t="shared" si="0"/>
        <v>1686.274509803921</v>
      </c>
    </row>
    <row r="19" spans="1:13" ht="15.75">
      <c r="A19" s="54">
        <v>11</v>
      </c>
      <c r="B19" s="17" t="s">
        <v>36</v>
      </c>
      <c r="C19" s="17">
        <v>33</v>
      </c>
      <c r="D19" s="18" t="s">
        <v>36</v>
      </c>
      <c r="E19" s="19" t="s">
        <v>14</v>
      </c>
      <c r="F19" s="20">
        <v>80</v>
      </c>
      <c r="G19" s="20" t="s">
        <v>15</v>
      </c>
      <c r="H19" s="20">
        <v>15</v>
      </c>
      <c r="I19" s="21">
        <v>1</v>
      </c>
      <c r="J19" s="21">
        <v>0.8</v>
      </c>
      <c r="K19" s="20"/>
      <c r="L19" s="65">
        <f>J19*D37</f>
        <v>1349.019607843137</v>
      </c>
      <c r="M19" s="83">
        <f t="shared" si="0"/>
        <v>1349.019607843137</v>
      </c>
    </row>
    <row r="20" spans="1:13" ht="15.75">
      <c r="A20" s="54">
        <v>12</v>
      </c>
      <c r="B20" s="22" t="s">
        <v>37</v>
      </c>
      <c r="C20" s="22">
        <v>41</v>
      </c>
      <c r="D20" s="18" t="s">
        <v>38</v>
      </c>
      <c r="E20" s="19" t="s">
        <v>14</v>
      </c>
      <c r="F20" s="20">
        <v>80</v>
      </c>
      <c r="G20" s="20" t="s">
        <v>15</v>
      </c>
      <c r="H20" s="20">
        <v>15</v>
      </c>
      <c r="I20" s="21">
        <v>1</v>
      </c>
      <c r="J20" s="21">
        <v>0.8</v>
      </c>
      <c r="K20" s="20"/>
      <c r="L20" s="65">
        <f>J20*D37</f>
        <v>1349.019607843137</v>
      </c>
      <c r="M20" s="83">
        <f t="shared" si="0"/>
        <v>1349.019607843137</v>
      </c>
    </row>
    <row r="21" spans="1:13" ht="15.75">
      <c r="A21" s="54">
        <v>13</v>
      </c>
      <c r="B21" s="17" t="s">
        <v>39</v>
      </c>
      <c r="C21" s="17">
        <v>35</v>
      </c>
      <c r="D21" s="18" t="s">
        <v>39</v>
      </c>
      <c r="E21" s="19" t="s">
        <v>14</v>
      </c>
      <c r="F21" s="20">
        <v>100</v>
      </c>
      <c r="G21" s="86" t="s">
        <v>19</v>
      </c>
      <c r="H21" s="20">
        <v>15</v>
      </c>
      <c r="I21" s="21">
        <v>1</v>
      </c>
      <c r="J21" s="90">
        <v>1</v>
      </c>
      <c r="K21" s="20"/>
      <c r="L21" s="65">
        <f>J21*D37</f>
        <v>1686.274509803921</v>
      </c>
      <c r="M21" s="83">
        <f t="shared" si="0"/>
        <v>1686.274509803921</v>
      </c>
    </row>
    <row r="22" spans="1:13" s="8" customFormat="1" ht="15.75">
      <c r="A22" s="54">
        <v>14</v>
      </c>
      <c r="B22" s="22" t="s">
        <v>40</v>
      </c>
      <c r="C22" s="22">
        <v>18</v>
      </c>
      <c r="D22" s="18" t="s">
        <v>41</v>
      </c>
      <c r="E22" s="19" t="s">
        <v>14</v>
      </c>
      <c r="F22" s="20">
        <v>80</v>
      </c>
      <c r="G22" s="20" t="s">
        <v>15</v>
      </c>
      <c r="H22" s="20">
        <v>15</v>
      </c>
      <c r="I22" s="21">
        <v>1</v>
      </c>
      <c r="J22" s="21">
        <v>0.8</v>
      </c>
      <c r="K22" s="20"/>
      <c r="L22" s="65">
        <f>J22*D37</f>
        <v>1349.019607843137</v>
      </c>
      <c r="M22" s="83">
        <f t="shared" si="0"/>
        <v>1349.019607843137</v>
      </c>
    </row>
    <row r="23" spans="1:13" ht="15.75">
      <c r="A23" s="54">
        <v>15</v>
      </c>
      <c r="B23" s="17" t="s">
        <v>42</v>
      </c>
      <c r="C23" s="17">
        <v>30</v>
      </c>
      <c r="D23" s="18" t="s">
        <v>43</v>
      </c>
      <c r="E23" s="19" t="s">
        <v>14</v>
      </c>
      <c r="F23" s="20">
        <v>80</v>
      </c>
      <c r="G23" s="20" t="s">
        <v>15</v>
      </c>
      <c r="H23" s="20">
        <v>15</v>
      </c>
      <c r="I23" s="21">
        <v>1</v>
      </c>
      <c r="J23" s="21">
        <v>0.8</v>
      </c>
      <c r="K23" s="20"/>
      <c r="L23" s="65">
        <f>J23*D37</f>
        <v>1349.019607843137</v>
      </c>
      <c r="M23" s="83">
        <f t="shared" si="0"/>
        <v>1349.019607843137</v>
      </c>
    </row>
    <row r="24" spans="1:13" ht="15.75">
      <c r="A24" s="54">
        <v>16</v>
      </c>
      <c r="B24" s="17" t="s">
        <v>44</v>
      </c>
      <c r="C24" s="17">
        <v>34</v>
      </c>
      <c r="D24" s="18" t="s">
        <v>45</v>
      </c>
      <c r="E24" s="24" t="s">
        <v>46</v>
      </c>
      <c r="F24" s="20">
        <v>80</v>
      </c>
      <c r="G24" s="60" t="s">
        <v>15</v>
      </c>
      <c r="H24" s="60">
        <v>15</v>
      </c>
      <c r="I24" s="89">
        <v>1</v>
      </c>
      <c r="J24" s="89">
        <v>1.2</v>
      </c>
      <c r="K24" s="20">
        <v>50</v>
      </c>
      <c r="L24" s="65">
        <f>J24*D37</f>
        <v>2023.5294117647052</v>
      </c>
      <c r="M24" s="83">
        <f t="shared" si="0"/>
        <v>2023.5294117647052</v>
      </c>
    </row>
    <row r="25" spans="1:13" ht="15.75">
      <c r="A25" s="54">
        <v>17</v>
      </c>
      <c r="B25" s="61" t="s">
        <v>47</v>
      </c>
      <c r="C25" s="17">
        <v>17</v>
      </c>
      <c r="D25" s="18" t="s">
        <v>48</v>
      </c>
      <c r="E25" s="19" t="s">
        <v>14</v>
      </c>
      <c r="F25" s="20">
        <v>80</v>
      </c>
      <c r="G25" s="20" t="s">
        <v>15</v>
      </c>
      <c r="H25" s="20">
        <v>15</v>
      </c>
      <c r="I25" s="21">
        <v>1</v>
      </c>
      <c r="J25" s="21">
        <v>0.8</v>
      </c>
      <c r="K25" s="20"/>
      <c r="L25" s="65">
        <f>J25*D37</f>
        <v>1349.019607843137</v>
      </c>
      <c r="M25" s="83">
        <f t="shared" si="0"/>
        <v>1349.019607843137</v>
      </c>
    </row>
    <row r="26" spans="1:13" s="8" customFormat="1" ht="15.75">
      <c r="A26" s="54">
        <v>18</v>
      </c>
      <c r="B26" s="17" t="s">
        <v>49</v>
      </c>
      <c r="C26" s="17">
        <v>48</v>
      </c>
      <c r="D26" s="18" t="s">
        <v>50</v>
      </c>
      <c r="E26" s="19" t="s">
        <v>14</v>
      </c>
      <c r="F26" s="20">
        <v>100</v>
      </c>
      <c r="G26" s="86" t="s">
        <v>19</v>
      </c>
      <c r="H26" s="20">
        <v>15</v>
      </c>
      <c r="I26" s="21">
        <v>1</v>
      </c>
      <c r="J26" s="90">
        <v>1</v>
      </c>
      <c r="K26" s="20"/>
      <c r="L26" s="65">
        <f>J26*D37</f>
        <v>1686.274509803921</v>
      </c>
      <c r="M26" s="83">
        <f t="shared" si="0"/>
        <v>1686.274509803921</v>
      </c>
    </row>
    <row r="27" spans="1:13" s="8" customFormat="1" ht="15.75">
      <c r="A27" s="54">
        <v>19</v>
      </c>
      <c r="B27" s="25" t="s">
        <v>51</v>
      </c>
      <c r="C27" s="25"/>
      <c r="D27" s="26" t="s">
        <v>52</v>
      </c>
      <c r="E27" s="27" t="s">
        <v>14</v>
      </c>
      <c r="F27" s="28">
        <v>80</v>
      </c>
      <c r="G27" s="28" t="s">
        <v>15</v>
      </c>
      <c r="H27" s="28">
        <v>15</v>
      </c>
      <c r="I27" s="29">
        <v>1</v>
      </c>
      <c r="J27" s="29">
        <v>0.8</v>
      </c>
      <c r="K27" s="28"/>
      <c r="L27" s="65">
        <f>J27*D37</f>
        <v>1349.019607843137</v>
      </c>
      <c r="M27" s="83">
        <f t="shared" si="0"/>
        <v>1349.019607843137</v>
      </c>
    </row>
    <row r="28" spans="1:13" s="8" customFormat="1" ht="15.75">
      <c r="A28" s="54">
        <v>20</v>
      </c>
      <c r="B28" s="30" t="s">
        <v>60</v>
      </c>
      <c r="C28" s="25"/>
      <c r="D28" s="26" t="s">
        <v>60</v>
      </c>
      <c r="E28" s="27" t="s">
        <v>62</v>
      </c>
      <c r="F28" s="28">
        <v>80</v>
      </c>
      <c r="G28" s="59" t="s">
        <v>15</v>
      </c>
      <c r="H28" s="59">
        <v>15</v>
      </c>
      <c r="I28" s="88">
        <v>1</v>
      </c>
      <c r="J28" s="88">
        <v>1.2</v>
      </c>
      <c r="K28" s="28">
        <v>50</v>
      </c>
      <c r="L28" s="66">
        <f>J28*D37</f>
        <v>2023.5294117647052</v>
      </c>
      <c r="M28" s="83">
        <f t="shared" si="0"/>
        <v>2023.5294117647052</v>
      </c>
    </row>
    <row r="29" spans="1:13" s="8" customFormat="1" ht="15.75">
      <c r="A29" s="54">
        <v>21</v>
      </c>
      <c r="B29" s="30" t="s">
        <v>64</v>
      </c>
      <c r="C29" s="25"/>
      <c r="D29" s="26" t="s">
        <v>67</v>
      </c>
      <c r="E29" s="27" t="s">
        <v>14</v>
      </c>
      <c r="F29" s="28">
        <v>80</v>
      </c>
      <c r="G29" s="28" t="s">
        <v>15</v>
      </c>
      <c r="H29" s="28">
        <v>15</v>
      </c>
      <c r="I29" s="29">
        <v>1</v>
      </c>
      <c r="J29" s="29">
        <v>0.8</v>
      </c>
      <c r="K29" s="28"/>
      <c r="L29" s="66">
        <f>D37*J29</f>
        <v>1349.019607843137</v>
      </c>
      <c r="M29" s="83">
        <f t="shared" si="0"/>
        <v>1349.019607843137</v>
      </c>
    </row>
    <row r="30" spans="1:13" s="8" customFormat="1" ht="15.75">
      <c r="A30" s="54">
        <v>22</v>
      </c>
      <c r="B30" s="30" t="s">
        <v>65</v>
      </c>
      <c r="C30" s="25"/>
      <c r="D30" s="26" t="s">
        <v>68</v>
      </c>
      <c r="E30" s="27" t="s">
        <v>14</v>
      </c>
      <c r="F30" s="28">
        <v>80</v>
      </c>
      <c r="G30" s="28" t="s">
        <v>15</v>
      </c>
      <c r="H30" s="28">
        <v>15</v>
      </c>
      <c r="I30" s="29">
        <v>1</v>
      </c>
      <c r="J30" s="29">
        <v>0.8</v>
      </c>
      <c r="K30" s="28"/>
      <c r="L30" s="66">
        <f>D37*J30</f>
        <v>1349.019607843137</v>
      </c>
      <c r="M30" s="83">
        <f t="shared" si="0"/>
        <v>1349.019607843137</v>
      </c>
    </row>
    <row r="31" spans="1:13" s="8" customFormat="1" ht="15.75">
      <c r="A31" s="54">
        <v>23</v>
      </c>
      <c r="B31" s="30" t="s">
        <v>66</v>
      </c>
      <c r="C31" s="25"/>
      <c r="D31" s="26" t="s">
        <v>69</v>
      </c>
      <c r="E31" s="27" t="s">
        <v>70</v>
      </c>
      <c r="F31" s="28">
        <v>80</v>
      </c>
      <c r="G31" s="59" t="s">
        <v>15</v>
      </c>
      <c r="H31" s="59">
        <v>15</v>
      </c>
      <c r="I31" s="88">
        <v>1</v>
      </c>
      <c r="J31" s="88">
        <v>1.2</v>
      </c>
      <c r="K31" s="28"/>
      <c r="L31" s="66">
        <f>D37*J31</f>
        <v>2023.5294117647052</v>
      </c>
      <c r="M31" s="83">
        <f t="shared" si="0"/>
        <v>2023.5294117647052</v>
      </c>
    </row>
    <row r="32" spans="1:13" s="8" customFormat="1" ht="15.75">
      <c r="A32" s="54">
        <v>24</v>
      </c>
      <c r="B32" s="30" t="s">
        <v>71</v>
      </c>
      <c r="C32" s="25"/>
      <c r="D32" s="26" t="s">
        <v>84</v>
      </c>
      <c r="E32" s="27" t="s">
        <v>78</v>
      </c>
      <c r="F32" s="28">
        <v>80</v>
      </c>
      <c r="G32" s="28" t="s">
        <v>15</v>
      </c>
      <c r="H32" s="28">
        <v>15</v>
      </c>
      <c r="I32" s="29">
        <v>1</v>
      </c>
      <c r="J32" s="29">
        <v>0.8</v>
      </c>
      <c r="K32" s="28"/>
      <c r="L32" s="66">
        <f>D37*J32</f>
        <v>1349.019607843137</v>
      </c>
      <c r="M32" s="83">
        <f t="shared" si="0"/>
        <v>1349.019607843137</v>
      </c>
    </row>
    <row r="33" spans="1:13" s="8" customFormat="1" ht="15.75">
      <c r="A33" s="54">
        <v>25</v>
      </c>
      <c r="B33" s="30" t="s">
        <v>72</v>
      </c>
      <c r="C33" s="25"/>
      <c r="D33" s="26" t="s">
        <v>73</v>
      </c>
      <c r="E33" s="27" t="s">
        <v>78</v>
      </c>
      <c r="F33" s="28">
        <v>80</v>
      </c>
      <c r="G33" s="28" t="s">
        <v>15</v>
      </c>
      <c r="H33" s="28">
        <v>15</v>
      </c>
      <c r="I33" s="29">
        <v>1</v>
      </c>
      <c r="J33" s="29">
        <v>0.8</v>
      </c>
      <c r="K33" s="28"/>
      <c r="L33" s="66">
        <f>D37*J33</f>
        <v>1349.019607843137</v>
      </c>
      <c r="M33" s="83">
        <f t="shared" si="0"/>
        <v>1349.019607843137</v>
      </c>
    </row>
    <row r="34" spans="1:13" s="8" customFormat="1" ht="15.75">
      <c r="A34" s="54">
        <v>26</v>
      </c>
      <c r="B34" s="30" t="s">
        <v>74</v>
      </c>
      <c r="C34" s="25"/>
      <c r="D34" s="26" t="s">
        <v>77</v>
      </c>
      <c r="E34" s="27" t="s">
        <v>14</v>
      </c>
      <c r="F34" s="28">
        <v>80</v>
      </c>
      <c r="G34" s="28" t="s">
        <v>15</v>
      </c>
      <c r="H34" s="28">
        <v>15</v>
      </c>
      <c r="I34" s="29">
        <v>1</v>
      </c>
      <c r="J34" s="29">
        <v>0.8</v>
      </c>
      <c r="K34" s="28"/>
      <c r="L34" s="66">
        <f>D37*J34</f>
        <v>1349.019607843137</v>
      </c>
      <c r="M34" s="83">
        <f t="shared" si="0"/>
        <v>1349.019607843137</v>
      </c>
    </row>
    <row r="35" spans="1:13" s="8" customFormat="1" ht="15.75">
      <c r="A35" s="54">
        <v>27</v>
      </c>
      <c r="B35" s="30" t="s">
        <v>75</v>
      </c>
      <c r="C35" s="25"/>
      <c r="D35" s="26" t="s">
        <v>76</v>
      </c>
      <c r="E35" s="27" t="s">
        <v>14</v>
      </c>
      <c r="F35" s="28">
        <v>80</v>
      </c>
      <c r="G35" s="28" t="s">
        <v>15</v>
      </c>
      <c r="H35" s="28">
        <v>15</v>
      </c>
      <c r="I35" s="29">
        <v>1</v>
      </c>
      <c r="J35" s="29">
        <v>0.8</v>
      </c>
      <c r="K35" s="28"/>
      <c r="L35" s="66">
        <f>D37*J35</f>
        <v>1349.019607843137</v>
      </c>
      <c r="M35" s="83">
        <f t="shared" si="0"/>
        <v>1349.019607843137</v>
      </c>
    </row>
    <row r="36" spans="1:13" s="8" customFormat="1" ht="15.75">
      <c r="A36" s="54"/>
      <c r="B36" s="30" t="s">
        <v>53</v>
      </c>
      <c r="C36" s="27"/>
      <c r="D36" s="28"/>
      <c r="E36" s="28"/>
      <c r="F36" s="28"/>
      <c r="G36" s="28"/>
      <c r="H36" s="28"/>
      <c r="I36" s="28"/>
      <c r="J36" s="31">
        <f>SUM(J9:J35)</f>
        <v>25.500000000000007</v>
      </c>
      <c r="K36" s="28"/>
      <c r="L36" s="67">
        <f>SUM(L9:L35)</f>
        <v>43000</v>
      </c>
      <c r="M36" s="73">
        <f>SUM(M9:M35)</f>
        <v>43000</v>
      </c>
    </row>
    <row r="37" spans="1:13" ht="16.5" thickBot="1">
      <c r="A37" s="55"/>
      <c r="B37" s="56" t="s">
        <v>87</v>
      </c>
      <c r="C37" s="57"/>
      <c r="D37" s="37">
        <f>F5/J36</f>
        <v>1686.274509803921</v>
      </c>
      <c r="E37" s="79"/>
      <c r="F37" s="80"/>
      <c r="G37" s="81"/>
      <c r="H37" s="80"/>
      <c r="I37" s="80"/>
      <c r="J37" s="78"/>
      <c r="K37" s="58"/>
      <c r="L37" s="68"/>
      <c r="M37" s="71"/>
    </row>
    <row r="38" spans="1:13" ht="15.75">
      <c r="A38"/>
      <c r="B38" s="32"/>
      <c r="C38" s="32"/>
      <c r="D38" s="74" t="s">
        <v>54</v>
      </c>
      <c r="E38" s="75"/>
      <c r="F38" s="76"/>
      <c r="G38" s="77"/>
      <c r="H38" s="76">
        <v>27</v>
      </c>
      <c r="I38" s="76"/>
      <c r="J38" s="82"/>
      <c r="K38" s="34"/>
      <c r="L38" s="47"/>
      <c r="M38" s="62"/>
    </row>
    <row r="39" spans="1:13" ht="15.75">
      <c r="A39"/>
      <c r="B39" s="8"/>
      <c r="C39" s="8"/>
      <c r="D39" s="33" t="s">
        <v>55</v>
      </c>
      <c r="E39" s="35"/>
      <c r="F39" s="35">
        <f>D37*1</f>
        <v>1686.274509803921</v>
      </c>
      <c r="G39" s="36"/>
      <c r="H39" s="36" t="s">
        <v>80</v>
      </c>
      <c r="I39" s="36"/>
      <c r="J39" s="37"/>
      <c r="K39" s="8"/>
      <c r="L39" s="47"/>
      <c r="M39" s="62"/>
    </row>
    <row r="40" spans="1:13" ht="15.75">
      <c r="A40"/>
      <c r="B40" s="8"/>
      <c r="C40" s="8"/>
      <c r="D40" s="33" t="s">
        <v>56</v>
      </c>
      <c r="E40" s="35"/>
      <c r="F40" s="35">
        <f>D37*1.2</f>
        <v>2023.5294117647052</v>
      </c>
      <c r="G40" s="36"/>
      <c r="H40" s="36">
        <v>1</v>
      </c>
      <c r="I40" s="36"/>
      <c r="J40" s="37"/>
      <c r="K40" s="8"/>
      <c r="L40" s="47"/>
      <c r="M40" s="62"/>
    </row>
    <row r="41" spans="1:13" ht="15.75">
      <c r="A41"/>
      <c r="B41" s="8"/>
      <c r="C41" s="8"/>
      <c r="D41" s="33" t="s">
        <v>4</v>
      </c>
      <c r="E41" s="35"/>
      <c r="F41" s="35">
        <f>D37*0.8</f>
        <v>1349.019607843137</v>
      </c>
      <c r="G41" s="36"/>
      <c r="H41" s="36" t="s">
        <v>81</v>
      </c>
      <c r="I41" s="36"/>
      <c r="J41" s="37"/>
      <c r="K41" s="8"/>
      <c r="L41" s="47"/>
      <c r="M41" s="62"/>
    </row>
    <row r="42" spans="1:13" ht="15">
      <c r="A42"/>
      <c r="B42" s="8"/>
      <c r="C42" s="8"/>
      <c r="D42" s="33" t="s">
        <v>57</v>
      </c>
      <c r="E42" s="36" t="s">
        <v>58</v>
      </c>
      <c r="F42" s="38">
        <f>F41*1.5</f>
        <v>2023.5294117647054</v>
      </c>
      <c r="G42" s="36"/>
      <c r="H42" s="36">
        <v>4</v>
      </c>
      <c r="I42" s="36"/>
      <c r="J42" s="37"/>
      <c r="K42" s="8"/>
      <c r="M42" s="62"/>
    </row>
    <row r="43" spans="1:13" ht="15">
      <c r="A43"/>
      <c r="B43" s="8"/>
      <c r="C43" s="8"/>
      <c r="D43" s="33" t="s">
        <v>59</v>
      </c>
      <c r="E43" s="36" t="s">
        <v>58</v>
      </c>
      <c r="F43" s="39">
        <f>F39*1.5</f>
        <v>2529.4117647058815</v>
      </c>
      <c r="G43" s="36"/>
      <c r="H43" s="36">
        <v>1</v>
      </c>
      <c r="I43" s="36"/>
      <c r="J43" s="37"/>
      <c r="K43" s="8"/>
      <c r="M43" s="62"/>
    </row>
    <row r="44" spans="1:13" ht="15.75" thickBot="1">
      <c r="A44"/>
      <c r="B44" s="8"/>
      <c r="C44" s="8"/>
      <c r="D44" s="40"/>
      <c r="E44" s="41"/>
      <c r="F44" s="42"/>
      <c r="G44" s="41"/>
      <c r="H44" s="41"/>
      <c r="I44" s="41"/>
      <c r="J44" s="43"/>
      <c r="K44" s="8"/>
      <c r="M44" s="62"/>
    </row>
    <row r="45" ht="15">
      <c r="M45" s="62"/>
    </row>
    <row r="46" spans="10:13" ht="15">
      <c r="J46" s="44"/>
      <c r="M46" s="62"/>
    </row>
    <row r="47" spans="9:13" ht="15">
      <c r="I47" s="44"/>
      <c r="M47" s="62"/>
    </row>
    <row r="48" spans="9:13" ht="15">
      <c r="I48" s="44"/>
      <c r="M48" s="62"/>
    </row>
    <row r="49" ht="15">
      <c r="M49" s="62"/>
    </row>
    <row r="50" ht="15">
      <c r="M50" s="62"/>
    </row>
    <row r="51" ht="15">
      <c r="M51" s="62"/>
    </row>
    <row r="52" ht="15">
      <c r="M52" s="62"/>
    </row>
    <row r="53" ht="15">
      <c r="M53" s="62"/>
    </row>
    <row r="54" ht="15">
      <c r="M54" s="62"/>
    </row>
    <row r="55" ht="15">
      <c r="M55" s="62"/>
    </row>
    <row r="56" ht="15">
      <c r="M56" s="62"/>
    </row>
    <row r="57" ht="15">
      <c r="M57" s="62"/>
    </row>
    <row r="58" ht="15">
      <c r="M58" s="62"/>
    </row>
    <row r="59" ht="15">
      <c r="M59" s="62"/>
    </row>
    <row r="60" ht="15">
      <c r="M60" s="62"/>
    </row>
    <row r="61" ht="15">
      <c r="M61" s="62"/>
    </row>
    <row r="62" ht="15">
      <c r="M62" s="62"/>
    </row>
  </sheetData>
  <sheetProtection/>
  <printOptions/>
  <pageMargins left="2" right="1.75" top="0.25" bottom="0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2021-01-05T07:47:50Z</cp:lastPrinted>
  <dcterms:created xsi:type="dcterms:W3CDTF">2017-09-12T09:50:31Z</dcterms:created>
  <dcterms:modified xsi:type="dcterms:W3CDTF">2021-02-04T06:50:48Z</dcterms:modified>
  <cp:category/>
  <cp:version/>
  <cp:contentType/>
  <cp:contentStatus/>
</cp:coreProperties>
</file>